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640" activeTab="0"/>
  </bookViews>
  <sheets>
    <sheet name="Gesamtenergiebedarf " sheetId="1" r:id="rId1"/>
    <sheet name="Diagramm GEB" sheetId="2" r:id="rId2"/>
  </sheets>
  <definedNames>
    <definedName name="_xlnm.Print_Area" localSheetId="0">'Gesamtenergiebedarf '!$B$2:$N$73</definedName>
  </definedNames>
  <calcPr fullCalcOnLoad="1"/>
</workbook>
</file>

<file path=xl/sharedStrings.xml><?xml version="1.0" encoding="utf-8"?>
<sst xmlns="http://schemas.openxmlformats.org/spreadsheetml/2006/main" count="93" uniqueCount="87">
  <si>
    <t>GEBÄUDEDATEN</t>
  </si>
  <si>
    <t>Fläche/Volumen</t>
  </si>
  <si>
    <t>Übrige Fassaden mit anderer Orientierung</t>
  </si>
  <si>
    <t>Horiz.</t>
  </si>
  <si>
    <t>(BRI * 0.9)</t>
  </si>
  <si>
    <t>Speicherfaktor s</t>
  </si>
  <si>
    <t>Gebäudetyp leicht</t>
  </si>
  <si>
    <t>Gebäudetyp mittel</t>
  </si>
  <si>
    <t>Gebäudetyp schwer</t>
  </si>
  <si>
    <t>Dreifachverglasung</t>
  </si>
  <si>
    <t>Jalousie außen</t>
  </si>
  <si>
    <t>Sonnenschutzglas</t>
  </si>
  <si>
    <t>Markise außen</t>
  </si>
  <si>
    <t>innenliegend</t>
  </si>
  <si>
    <r>
      <t xml:space="preserve">Enthalpie h der Außenluft [kJ/kg]   </t>
    </r>
    <r>
      <rPr>
        <sz val="10"/>
        <rFont val="Arial"/>
        <family val="0"/>
      </rPr>
      <t xml:space="preserve">                                             (im Auslegungsfall Sommer)</t>
    </r>
  </si>
  <si>
    <t>London/Moskau (29°C/40%r.F.)</t>
  </si>
  <si>
    <t>Madrid (36°C/25%r.F.)</t>
  </si>
  <si>
    <t>Singapur (33°C/67%r.F.)</t>
  </si>
  <si>
    <t>London</t>
  </si>
  <si>
    <t>Moskau</t>
  </si>
  <si>
    <t>Madrid</t>
  </si>
  <si>
    <t>Singapur</t>
  </si>
  <si>
    <r>
      <t xml:space="preserve">Enthalpie h der Raumluft [kJ/kg]   </t>
    </r>
    <r>
      <rPr>
        <sz val="10"/>
        <rFont val="Arial"/>
        <family val="0"/>
      </rPr>
      <t xml:space="preserve">                                             (im Auslegungsfall Sommer)</t>
    </r>
  </si>
  <si>
    <t>Raum (24°C/50% r.F.)</t>
  </si>
  <si>
    <t>JAHRESKÜHLBEDARF</t>
  </si>
  <si>
    <t>total [kWh/a]</t>
  </si>
  <si>
    <r>
      <t>I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 xml:space="preserve"> für alle Orte</t>
    </r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</si>
  <si>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</si>
  <si>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</si>
  <si>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</si>
  <si>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</si>
  <si>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Durchlaßfaktor b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=b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*b</t>
    </r>
    <r>
      <rPr>
        <b/>
        <vertAlign val="subscript"/>
        <sz val="10"/>
        <rFont val="Arial"/>
        <family val="2"/>
      </rPr>
      <t>2</t>
    </r>
  </si>
  <si>
    <r>
      <t>Gläser b</t>
    </r>
    <r>
      <rPr>
        <b/>
        <vertAlign val="subscript"/>
        <sz val="10"/>
        <rFont val="Arial"/>
        <family val="2"/>
      </rPr>
      <t>1</t>
    </r>
  </si>
  <si>
    <r>
      <t>Sonnenschutz b</t>
    </r>
    <r>
      <rPr>
        <b/>
        <vertAlign val="subscript"/>
        <sz val="10"/>
        <rFont val="Arial"/>
        <family val="2"/>
      </rPr>
      <t>2</t>
    </r>
  </si>
  <si>
    <r>
      <t>spezifische sensible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</si>
  <si>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sensible Wärmeabgabe Maschinen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</si>
  <si>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latente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</si>
  <si>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</si>
  <si>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</si>
  <si>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t>Arbeiten</t>
  </si>
  <si>
    <t>Wohnen</t>
  </si>
  <si>
    <r>
      <t>Volllaststunden Kühlung h</t>
    </r>
    <r>
      <rPr>
        <b/>
        <vertAlign val="subscript"/>
        <sz val="10"/>
        <rFont val="Arial"/>
        <family val="2"/>
      </rPr>
      <t>V,K</t>
    </r>
    <r>
      <rPr>
        <b/>
        <sz val="10"/>
        <rFont val="Arial"/>
        <family val="2"/>
      </rPr>
      <t xml:space="preserve"> [h/a]   </t>
    </r>
    <r>
      <rPr>
        <sz val="10"/>
        <rFont val="Arial"/>
        <family val="0"/>
      </rPr>
      <t xml:space="preserve">                       </t>
    </r>
  </si>
  <si>
    <t>Legende</t>
  </si>
  <si>
    <t>Ergebnisse, bitte nichts eintragen</t>
  </si>
  <si>
    <t>Eingabehilfe (siehe auch Powerpoint-Präsentation)</t>
  </si>
  <si>
    <r>
      <t>spezifische innere Wärmeabgaben [W/m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</si>
  <si>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t>Fest vorgegeben, bitte nichts eintragen</t>
  </si>
  <si>
    <t>Hier bitte eintragen</t>
  </si>
  <si>
    <t>Fassade mit größtem Glasanteil</t>
  </si>
  <si>
    <t>Anmerkung: Für London, Moskau, Madrid: keine Nordfassade als Fassade mit größtem Glasanteil</t>
  </si>
  <si>
    <t>JAHRESHEIZWÄRMEBEDARF</t>
  </si>
  <si>
    <t>WARMWASSERBEREITUNG</t>
  </si>
  <si>
    <t>LUFTFÖRDERUNG</t>
  </si>
  <si>
    <r>
      <t>Leistungsaufnahme P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[W]</t>
    </r>
  </si>
  <si>
    <t>Bereiche mit Tageslicht</t>
  </si>
  <si>
    <t>Bereiche ohne Tageslicht</t>
  </si>
  <si>
    <t>Bestimmung des Tageslichtquotienten</t>
  </si>
  <si>
    <r>
      <t xml:space="preserve">Jahresenergiebedarf total,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2"/>
      </rPr>
      <t xml:space="preserve"> [kWh/a]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</si>
  <si>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</si>
  <si>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</si>
  <si>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r>
      <t xml:space="preserve">Jahresenergiebedarf Kunstlicht total,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</si>
  <si>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</si>
  <si>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</si>
  <si>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t>Personenzahl P</t>
  </si>
  <si>
    <r>
      <t>C</t>
    </r>
    <r>
      <rPr>
        <vertAlign val="subscript"/>
        <sz val="10"/>
        <rFont val="Arial"/>
        <family val="2"/>
      </rPr>
      <t>p,Wasser</t>
    </r>
    <r>
      <rPr>
        <sz val="10"/>
        <rFont val="Arial"/>
        <family val="2"/>
      </rPr>
      <t xml:space="preserve"> [kJ/(kg*K)]</t>
    </r>
  </si>
  <si>
    <t xml:space="preserve">             [kg/l]</t>
  </si>
  <si>
    <r>
      <t>Jahresenergiebedarf total,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</si>
  <si>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</si>
  <si>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a]</t>
    </r>
  </si>
  <si>
    <t>Übertrag aus HWB</t>
  </si>
  <si>
    <t>Übertrag aus KB</t>
  </si>
  <si>
    <t>Mittlerer Tageslichtquotient, Mittelung über alle Zonen</t>
  </si>
  <si>
    <t>0, falls keine mechanische Lüftungsanlage</t>
  </si>
  <si>
    <t>BELEUCHTUNG</t>
  </si>
  <si>
    <t>Systemkennwert der mechanischen Lüftungsanlage [W/(l/s)]</t>
  </si>
  <si>
    <t>Betriebszeit [h]</t>
  </si>
  <si>
    <t>Luftwechselzahl n [1/h]</t>
  </si>
  <si>
    <t>Warmwasserbedarf/(Person*Tag) [l/(P*d)]</t>
  </si>
  <si>
    <t>Betriebstage [d]</t>
  </si>
  <si>
    <r>
      <t>Betriebsstunden Kunstlicht t</t>
    </r>
    <r>
      <rPr>
        <vertAlign val="subscript"/>
        <sz val="10"/>
        <rFont val="Arial"/>
        <family val="2"/>
      </rPr>
      <t>Betrieb,eff.</t>
    </r>
    <r>
      <rPr>
        <sz val="10"/>
        <rFont val="Arial"/>
        <family val="2"/>
      </rPr>
      <t xml:space="preserve"> [h]</t>
    </r>
  </si>
  <si>
    <r>
      <t>Fläche mit Tageslicht A</t>
    </r>
    <r>
      <rPr>
        <vertAlign val="subscript"/>
        <sz val="10"/>
        <rFont val="Arial"/>
        <family val="2"/>
      </rPr>
      <t>TL</t>
    </r>
    <r>
      <rPr>
        <sz val="10"/>
        <rFont val="Arial"/>
        <family val="2"/>
      </rPr>
      <t xml:space="preserve">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</si>
  <si>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Spezifische Anschlussleistung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</si>
  <si>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Jahresenergiebedarf für Bereich mit Tageslicht total [kWh/a]</t>
  </si>
  <si>
    <t>Jahresenergiebedarf für Bereich ohne Tageslicht total [kWh/a]</t>
  </si>
  <si>
    <r>
      <t>Betriebsstunden Kunstlicht t</t>
    </r>
    <r>
      <rPr>
        <vertAlign val="subscript"/>
        <sz val="10"/>
        <rFont val="Arial"/>
        <family val="2"/>
      </rPr>
      <t xml:space="preserve">Betrieb </t>
    </r>
    <r>
      <rPr>
        <sz val="10"/>
        <rFont val="Arial"/>
        <family val="2"/>
      </rPr>
      <t>[h]</t>
    </r>
  </si>
  <si>
    <r>
      <t>Fläche ohne Tageslicht A</t>
    </r>
    <r>
      <rPr>
        <vertAlign val="subscript"/>
        <sz val="10"/>
        <rFont val="Arial"/>
        <family val="2"/>
      </rPr>
      <t xml:space="preserve">OTL </t>
    </r>
    <r>
      <rPr>
        <sz val="10"/>
        <rFont val="Arial"/>
        <family val="2"/>
      </rPr>
      <t>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</si>
  <si>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Gesamtenergiebedarf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</si>
</sst>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"/>
  </numFmts>
  <fonts count="13">
    <font>
      <sz val="10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  <font>
      <b/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49" fontId="1" fillId="2" borderId="3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/>
    </xf>
    <xf numFmtId="3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Fill="1" applyBorder="1" applyAlignment="1">
      <alignment horizontal="left"/>
    </xf>
    <xf numFmtId="2" fontId="0" fillId="0" borderId="9" xfId="0" applyNumberFormat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9" xfId="0" applyBorder="1" applyAlignment="1">
      <alignment horizontal="center"/>
    </xf>
    <xf numFmtId="0" fontId="0" fillId="0" borderId="15" xfId="0" applyFill="1" applyBorder="1" applyAlignment="1">
      <alignment horizontal="left"/>
    </xf>
    <xf numFmtId="2" fontId="0" fillId="0" borderId="12" xfId="0" applyNumberFormat="1" applyBorder="1" applyAlignment="1">
      <alignment horizontal="center"/>
    </xf>
    <xf numFmtId="0" fontId="0" fillId="0" borderId="15" xfId="0" applyFill="1" applyBorder="1" applyAlignment="1">
      <alignment/>
    </xf>
    <xf numFmtId="0" fontId="1" fillId="2" borderId="16" xfId="0" applyFont="1" applyFill="1" applyBorder="1" applyAlignment="1">
      <alignment horizontal="left"/>
    </xf>
    <xf numFmtId="0" fontId="0" fillId="2" borderId="17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8" xfId="0" applyFill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4" xfId="0" applyBorder="1" applyAlignment="1">
      <alignment/>
    </xf>
    <xf numFmtId="1" fontId="0" fillId="0" borderId="9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Fill="1" applyBorder="1" applyAlignment="1">
      <alignment horizontal="left"/>
    </xf>
    <xf numFmtId="0" fontId="0" fillId="0" borderId="26" xfId="0" applyBorder="1" applyAlignment="1">
      <alignment/>
    </xf>
    <xf numFmtId="3" fontId="0" fillId="3" borderId="27" xfId="0" applyNumberFormat="1" applyFill="1" applyBorder="1" applyAlignment="1">
      <alignment horizontal="center"/>
    </xf>
    <xf numFmtId="3" fontId="0" fillId="3" borderId="12" xfId="0" applyNumberFormat="1" applyFill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0" fillId="3" borderId="13" xfId="0" applyFill="1" applyBorder="1" applyAlignment="1">
      <alignment/>
    </xf>
    <xf numFmtId="0" fontId="0" fillId="3" borderId="29" xfId="0" applyFill="1" applyBorder="1" applyAlignment="1">
      <alignment horizontal="center"/>
    </xf>
    <xf numFmtId="0" fontId="5" fillId="0" borderId="0" xfId="0" applyFont="1" applyAlignment="1">
      <alignment/>
    </xf>
    <xf numFmtId="0" fontId="0" fillId="3" borderId="30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3" borderId="31" xfId="0" applyFill="1" applyBorder="1" applyAlignment="1">
      <alignment/>
    </xf>
    <xf numFmtId="0" fontId="0" fillId="0" borderId="32" xfId="0" applyFill="1" applyBorder="1" applyAlignment="1">
      <alignment horizontal="left"/>
    </xf>
    <xf numFmtId="0" fontId="0" fillId="3" borderId="21" xfId="0" applyFill="1" applyBorder="1" applyAlignment="1">
      <alignment/>
    </xf>
    <xf numFmtId="0" fontId="0" fillId="0" borderId="23" xfId="0" applyBorder="1" applyAlignment="1">
      <alignment/>
    </xf>
    <xf numFmtId="0" fontId="9" fillId="0" borderId="0" xfId="0" applyFont="1" applyAlignment="1">
      <alignment/>
    </xf>
    <xf numFmtId="3" fontId="0" fillId="0" borderId="0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0" fontId="0" fillId="0" borderId="3" xfId="0" applyBorder="1" applyAlignment="1">
      <alignment/>
    </xf>
    <xf numFmtId="3" fontId="0" fillId="3" borderId="33" xfId="0" applyNumberFormat="1" applyFill="1" applyBorder="1" applyAlignment="1">
      <alignment horizontal="center"/>
    </xf>
    <xf numFmtId="3" fontId="0" fillId="3" borderId="34" xfId="0" applyNumberFormat="1" applyFill="1" applyBorder="1" applyAlignment="1">
      <alignment horizontal="center"/>
    </xf>
    <xf numFmtId="3" fontId="0" fillId="3" borderId="9" xfId="0" applyNumberFormat="1" applyFill="1" applyBorder="1" applyAlignment="1">
      <alignment horizontal="center"/>
    </xf>
    <xf numFmtId="3" fontId="0" fillId="3" borderId="35" xfId="0" applyNumberForma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35" xfId="0" applyBorder="1" applyAlignment="1">
      <alignment horizontal="center"/>
    </xf>
    <xf numFmtId="0" fontId="0" fillId="0" borderId="3" xfId="0" applyFill="1" applyBorder="1" applyAlignment="1">
      <alignment/>
    </xf>
    <xf numFmtId="164" fontId="0" fillId="3" borderId="12" xfId="0" applyNumberFormat="1" applyFill="1" applyBorder="1" applyAlignment="1">
      <alignment horizontal="center"/>
    </xf>
    <xf numFmtId="0" fontId="0" fillId="3" borderId="36" xfId="0" applyFill="1" applyBorder="1" applyAlignment="1">
      <alignment/>
    </xf>
    <xf numFmtId="164" fontId="0" fillId="3" borderId="27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164" fontId="0" fillId="2" borderId="35" xfId="0" applyNumberFormat="1" applyFill="1" applyBorder="1" applyAlignment="1">
      <alignment horizontal="center"/>
    </xf>
    <xf numFmtId="164" fontId="0" fillId="4" borderId="9" xfId="0" applyNumberFormat="1" applyFill="1" applyBorder="1" applyAlignment="1">
      <alignment horizontal="center"/>
    </xf>
    <xf numFmtId="164" fontId="0" fillId="2" borderId="27" xfId="0" applyNumberFormat="1" applyFill="1" applyBorder="1" applyAlignment="1">
      <alignment horizontal="center"/>
    </xf>
    <xf numFmtId="0" fontId="1" fillId="2" borderId="16" xfId="0" applyFont="1" applyFill="1" applyBorder="1" applyAlignment="1">
      <alignment horizontal="left" wrapText="1"/>
    </xf>
    <xf numFmtId="0" fontId="1" fillId="2" borderId="17" xfId="0" applyFont="1" applyFill="1" applyBorder="1" applyAlignment="1">
      <alignment horizontal="left" wrapText="1"/>
    </xf>
    <xf numFmtId="0" fontId="0" fillId="0" borderId="2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39" xfId="0" applyBorder="1" applyAlignment="1">
      <alignment horizontal="center"/>
    </xf>
    <xf numFmtId="0" fontId="1" fillId="2" borderId="16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left"/>
    </xf>
    <xf numFmtId="3" fontId="0" fillId="3" borderId="19" xfId="0" applyNumberFormat="1" applyFill="1" applyBorder="1" applyAlignment="1">
      <alignment horizontal="left"/>
    </xf>
    <xf numFmtId="3" fontId="0" fillId="3" borderId="20" xfId="0" applyNumberFormat="1" applyFill="1" applyBorder="1" applyAlignment="1">
      <alignment horizontal="left"/>
    </xf>
    <xf numFmtId="0" fontId="1" fillId="2" borderId="18" xfId="0" applyFont="1" applyFill="1" applyBorder="1" applyAlignment="1">
      <alignment horizontal="left" wrapText="1"/>
    </xf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0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Heizwärmebedarf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Kühlbedarf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'!$C$25</c:f>
              <c:numCache>
                <c:ptCount val="1"/>
                <c:pt idx="0">
                  <c:v>126</c:v>
                </c:pt>
              </c:numCache>
            </c:numRef>
          </c:val>
        </c:ser>
        <c:ser>
          <c:idx val="2"/>
          <c:order val="2"/>
          <c:tx>
            <c:v>WW-Bereitung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'Gesamtenergiebedarf '!$C$35</c:f>
              <c:numCache>
                <c:ptCount val="1"/>
                <c:pt idx="0">
                  <c:v>4.044444444444444</c:v>
                </c:pt>
              </c:numCache>
            </c:numRef>
          </c:val>
        </c:ser>
        <c:ser>
          <c:idx val="3"/>
          <c:order val="3"/>
          <c:tx>
            <c:v>Luftförderung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'!$C$43</c:f>
              <c:numCache>
                <c:ptCount val="1"/>
                <c:pt idx="0">
                  <c:v>3.255</c:v>
                </c:pt>
              </c:numCache>
            </c:numRef>
          </c:val>
        </c:ser>
        <c:ser>
          <c:idx val="4"/>
          <c:order val="4"/>
          <c:tx>
            <c:v>Beleuchtung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'!$C$60</c:f>
              <c:numCache>
                <c:ptCount val="1"/>
                <c:pt idx="0">
                  <c:v>8.3298</c:v>
                </c:pt>
              </c:numCache>
            </c:numRef>
          </c:val>
        </c:ser>
        <c:overlap val="100"/>
        <c:gapWidth val="430"/>
        <c:axId val="19260225"/>
        <c:axId val="39124298"/>
      </c:barChart>
      <c:catAx>
        <c:axId val="19260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9124298"/>
        <c:crosses val="autoZero"/>
        <c:auto val="1"/>
        <c:lblOffset val="100"/>
        <c:noMultiLvlLbl val="0"/>
      </c:catAx>
      <c:valAx>
        <c:axId val="39124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Jahresnutzenergiebedarf [kWh/m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Nutz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/>
          </a:ln>
        </c:spPr>
        <c:crossAx val="19260225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9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7.emf" /><Relationship Id="rId5" Type="http://schemas.openxmlformats.org/officeDocument/2006/relationships/image" Target="../media/image1.emf" /><Relationship Id="rId6" Type="http://schemas.openxmlformats.org/officeDocument/2006/relationships/image" Target="../media/image5.emf" /><Relationship Id="rId7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104</xdr:row>
      <xdr:rowOff>9525</xdr:rowOff>
    </xdr:from>
    <xdr:to>
      <xdr:col>5</xdr:col>
      <xdr:colOff>9525</xdr:colOff>
      <xdr:row>108</xdr:row>
      <xdr:rowOff>9525</xdr:rowOff>
    </xdr:to>
    <xdr:sp>
      <xdr:nvSpPr>
        <xdr:cNvPr id="1" name="Rectangle 9"/>
        <xdr:cNvSpPr>
          <a:spLocks/>
        </xdr:cNvSpPr>
      </xdr:nvSpPr>
      <xdr:spPr>
        <a:xfrm>
          <a:off x="4057650" y="21097875"/>
          <a:ext cx="5429250" cy="6762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110</xdr:row>
      <xdr:rowOff>0</xdr:rowOff>
    </xdr:from>
    <xdr:to>
      <xdr:col>4</xdr:col>
      <xdr:colOff>0</xdr:colOff>
      <xdr:row>114</xdr:row>
      <xdr:rowOff>28575</xdr:rowOff>
    </xdr:to>
    <xdr:sp>
      <xdr:nvSpPr>
        <xdr:cNvPr id="2" name="Rectangle 10"/>
        <xdr:cNvSpPr>
          <a:spLocks/>
        </xdr:cNvSpPr>
      </xdr:nvSpPr>
      <xdr:spPr>
        <a:xfrm>
          <a:off x="638175" y="22098000"/>
          <a:ext cx="5172075" cy="6858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114</xdr:row>
      <xdr:rowOff>152400</xdr:rowOff>
    </xdr:from>
    <xdr:to>
      <xdr:col>6</xdr:col>
      <xdr:colOff>571500</xdr:colOff>
      <xdr:row>120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4057650" y="22907625"/>
          <a:ext cx="730567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122</xdr:row>
      <xdr:rowOff>0</xdr:rowOff>
    </xdr:from>
    <xdr:to>
      <xdr:col>4</xdr:col>
      <xdr:colOff>0</xdr:colOff>
      <xdr:row>125</xdr:row>
      <xdr:rowOff>171450</xdr:rowOff>
    </xdr:to>
    <xdr:sp>
      <xdr:nvSpPr>
        <xdr:cNvPr id="4" name="Rectangle 12"/>
        <xdr:cNvSpPr>
          <a:spLocks/>
        </xdr:cNvSpPr>
      </xdr:nvSpPr>
      <xdr:spPr>
        <a:xfrm>
          <a:off x="647700" y="24117300"/>
          <a:ext cx="5162550" cy="6572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127</xdr:row>
      <xdr:rowOff>0</xdr:rowOff>
    </xdr:from>
    <xdr:to>
      <xdr:col>4</xdr:col>
      <xdr:colOff>19050</xdr:colOff>
      <xdr:row>129</xdr:row>
      <xdr:rowOff>0</xdr:rowOff>
    </xdr:to>
    <xdr:sp>
      <xdr:nvSpPr>
        <xdr:cNvPr id="5" name="Rectangle 13"/>
        <xdr:cNvSpPr>
          <a:spLocks/>
        </xdr:cNvSpPr>
      </xdr:nvSpPr>
      <xdr:spPr>
        <a:xfrm>
          <a:off x="4067175" y="24945975"/>
          <a:ext cx="1762125" cy="3333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133</xdr:row>
      <xdr:rowOff>0</xdr:rowOff>
    </xdr:from>
    <xdr:to>
      <xdr:col>6</xdr:col>
      <xdr:colOff>0</xdr:colOff>
      <xdr:row>139</xdr:row>
      <xdr:rowOff>19050</xdr:rowOff>
    </xdr:to>
    <xdr:sp>
      <xdr:nvSpPr>
        <xdr:cNvPr id="6" name="Rectangle 14"/>
        <xdr:cNvSpPr>
          <a:spLocks/>
        </xdr:cNvSpPr>
      </xdr:nvSpPr>
      <xdr:spPr>
        <a:xfrm>
          <a:off x="4067175" y="25936575"/>
          <a:ext cx="6724650" cy="10096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141</xdr:row>
      <xdr:rowOff>171450</xdr:rowOff>
    </xdr:from>
    <xdr:to>
      <xdr:col>6</xdr:col>
      <xdr:colOff>0</xdr:colOff>
      <xdr:row>147</xdr:row>
      <xdr:rowOff>0</xdr:rowOff>
    </xdr:to>
    <xdr:sp>
      <xdr:nvSpPr>
        <xdr:cNvPr id="7" name="Rectangle 15"/>
        <xdr:cNvSpPr>
          <a:spLocks/>
        </xdr:cNvSpPr>
      </xdr:nvSpPr>
      <xdr:spPr>
        <a:xfrm>
          <a:off x="647700" y="27422475"/>
          <a:ext cx="1014412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0.44575</cdr:x>
      <cdr:y>0.957</cdr:y>
    </cdr:from>
    <cdr:to>
      <cdr:x>0.48275</cdr:x>
      <cdr:y>0.98375</cdr:y>
    </cdr:to>
    <cdr:sp>
      <cdr:nvSpPr>
        <cdr:cNvPr id="1" name="Rectangle 1"/>
        <cdr:cNvSpPr>
          <a:spLocks/>
        </cdr:cNvSpPr>
      </cdr:nvSpPr>
      <cdr:spPr>
        <a:xfrm>
          <a:off x="3829050" y="5705475"/>
          <a:ext cx="3143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47"/>
  <sheetViews>
    <sheetView tabSelected="1" workbookViewId="0" topLeftCell="A1">
      <selection activeCell="C56" sqref="C56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3" width="17.57421875" style="0" customWidth="1"/>
    <col min="4" max="4" width="8.7109375" style="0" customWidth="1"/>
    <col min="5" max="5" width="55.00390625" style="0" customWidth="1"/>
    <col min="6" max="6" width="19.7109375" style="0" customWidth="1"/>
    <col min="7" max="7" width="8.7109375" style="0" customWidth="1"/>
    <col min="8" max="8" width="6.00390625" style="0" customWidth="1"/>
    <col min="9" max="9" width="31.00390625" style="0" customWidth="1"/>
    <col min="10" max="10" width="21.8515625" style="0" customWidth="1"/>
    <col min="11" max="11" width="10.140625" style="0" customWidth="1"/>
    <col min="12" max="15" width="8.7109375" style="0" customWidth="1"/>
    <col min="16" max="16" width="7.8515625" style="0" customWidth="1"/>
    <col min="17" max="17" width="7.7109375" style="0" customWidth="1"/>
    <col min="18" max="18" width="10.7109375" style="0" customWidth="1"/>
    <col min="19" max="19" width="7.7109375" style="0" customWidth="1"/>
    <col min="20" max="20" width="4.421875" style="0" customWidth="1"/>
    <col min="21" max="21" width="38.7109375" style="0" customWidth="1"/>
    <col min="22" max="22" width="15.8515625" style="0" customWidth="1"/>
    <col min="23" max="25" width="7.7109375" style="0" customWidth="1"/>
    <col min="26" max="26" width="4.7109375" style="0" customWidth="1"/>
    <col min="27" max="27" width="38.7109375" style="0" customWidth="1"/>
    <col min="28" max="28" width="15.57421875" style="0" customWidth="1"/>
    <col min="29" max="31" width="7.7109375" style="0" customWidth="1"/>
    <col min="32" max="32" width="4.57421875" style="0" customWidth="1"/>
    <col min="33" max="33" width="36.8515625" style="0" customWidth="1"/>
    <col min="34" max="34" width="15.28125" style="0" customWidth="1"/>
    <col min="35" max="37" width="7.7109375" style="0" customWidth="1"/>
  </cols>
  <sheetData>
    <row r="2" ht="12.75">
      <c r="B2" s="1" t="s">
        <v>42</v>
      </c>
    </row>
    <row r="3" spans="2:3" ht="12.75">
      <c r="B3" s="55" t="s">
        <v>46</v>
      </c>
      <c r="C3" s="39"/>
    </row>
    <row r="4" spans="2:3" ht="12.75">
      <c r="B4" s="55" t="s">
        <v>47</v>
      </c>
      <c r="C4" s="55"/>
    </row>
    <row r="5" spans="2:3" ht="12.75">
      <c r="B5" s="55" t="s">
        <v>43</v>
      </c>
      <c r="C5" s="52"/>
    </row>
    <row r="7" spans="2:3" ht="12.75">
      <c r="B7" s="1" t="s">
        <v>86</v>
      </c>
      <c r="C7" s="49"/>
    </row>
    <row r="8" ht="13.5" thickBot="1"/>
    <row r="9" spans="2:16" ht="25.5" customHeight="1" thickBot="1">
      <c r="B9" s="2" t="s">
        <v>0</v>
      </c>
      <c r="C9" s="3"/>
      <c r="D9" s="4"/>
      <c r="E9" s="4"/>
      <c r="F9" s="4"/>
      <c r="G9" s="4"/>
      <c r="O9" s="4"/>
      <c r="P9" s="4"/>
    </row>
    <row r="10" spans="2:3" ht="15.75" customHeight="1">
      <c r="B10" s="8"/>
      <c r="C10" s="9" t="s">
        <v>1</v>
      </c>
    </row>
    <row r="11" spans="2:3" ht="14.25">
      <c r="B11" s="10" t="s">
        <v>27</v>
      </c>
      <c r="C11" s="11">
        <v>4129</v>
      </c>
    </row>
    <row r="12" spans="2:3" ht="14.25">
      <c r="B12" s="10" t="s">
        <v>28</v>
      </c>
      <c r="C12" s="11">
        <v>4500</v>
      </c>
    </row>
    <row r="13" spans="2:3" ht="14.25">
      <c r="B13" s="10" t="s">
        <v>29</v>
      </c>
      <c r="C13" s="11">
        <v>15750</v>
      </c>
    </row>
    <row r="14" spans="2:4" ht="15.75">
      <c r="B14" s="10" t="s">
        <v>30</v>
      </c>
      <c r="C14" s="58">
        <v>14175</v>
      </c>
      <c r="D14" t="s">
        <v>4</v>
      </c>
    </row>
    <row r="15" spans="2:3" ht="13.5" thickBot="1">
      <c r="B15" s="33" t="s">
        <v>76</v>
      </c>
      <c r="C15" s="70">
        <v>0.5</v>
      </c>
    </row>
    <row r="16" spans="2:3" ht="13.5" thickBot="1">
      <c r="B16" s="16"/>
      <c r="C16" s="57"/>
    </row>
    <row r="17" spans="2:3" ht="25.5" customHeight="1" thickBot="1">
      <c r="B17" s="2" t="s">
        <v>50</v>
      </c>
      <c r="C17" s="3"/>
    </row>
    <row r="18" spans="2:4" ht="12.75">
      <c r="B18" s="42" t="s">
        <v>25</v>
      </c>
      <c r="C18" s="72">
        <v>0</v>
      </c>
      <c r="D18" t="s">
        <v>69</v>
      </c>
    </row>
    <row r="19" spans="2:3" ht="15.75">
      <c r="B19" s="20" t="s">
        <v>37</v>
      </c>
      <c r="C19" s="69">
        <f>IF(C11=0,0,C18/C11)</f>
        <v>0</v>
      </c>
    </row>
    <row r="20" spans="2:3" ht="16.5" thickBot="1">
      <c r="B20" s="24" t="s">
        <v>38</v>
      </c>
      <c r="C20" s="67">
        <f>IF(C12=0,0,C18/C12)</f>
        <v>0</v>
      </c>
    </row>
    <row r="21" spans="2:3" ht="13.5" thickBot="1">
      <c r="B21" s="16"/>
      <c r="C21" s="57"/>
    </row>
    <row r="22" spans="2:3" ht="27" customHeight="1" thickBot="1">
      <c r="B22" s="2" t="s">
        <v>24</v>
      </c>
      <c r="C22" s="3"/>
    </row>
    <row r="23" spans="2:4" ht="12.75">
      <c r="B23" s="42" t="s">
        <v>25</v>
      </c>
      <c r="C23" s="72">
        <v>566576</v>
      </c>
      <c r="D23" t="s">
        <v>70</v>
      </c>
    </row>
    <row r="24" spans="2:3" ht="15.75">
      <c r="B24" s="20" t="s">
        <v>37</v>
      </c>
      <c r="C24" s="43">
        <v>137</v>
      </c>
    </row>
    <row r="25" spans="2:3" ht="16.5" thickBot="1">
      <c r="B25" s="24" t="s">
        <v>38</v>
      </c>
      <c r="C25" s="44">
        <v>126</v>
      </c>
    </row>
    <row r="26" spans="2:3" ht="13.5" thickBot="1">
      <c r="B26" s="16"/>
      <c r="C26" s="57"/>
    </row>
    <row r="27" spans="2:3" ht="36" customHeight="1" thickBot="1">
      <c r="B27" s="2" t="s">
        <v>51</v>
      </c>
      <c r="C27" s="3"/>
    </row>
    <row r="28" spans="2:3" ht="15.75" customHeight="1">
      <c r="B28" s="10" t="s">
        <v>64</v>
      </c>
      <c r="C28" s="73">
        <v>4.2</v>
      </c>
    </row>
    <row r="29" spans="2:3" ht="15" customHeight="1">
      <c r="B29" s="64" t="s">
        <v>65</v>
      </c>
      <c r="C29" s="75">
        <v>1</v>
      </c>
    </row>
    <row r="30" spans="2:3" ht="12.75">
      <c r="B30" s="10" t="s">
        <v>63</v>
      </c>
      <c r="C30" s="21">
        <v>200</v>
      </c>
    </row>
    <row r="31" spans="2:3" ht="12.75">
      <c r="B31" s="20" t="s">
        <v>77</v>
      </c>
      <c r="C31" s="65">
        <v>10</v>
      </c>
    </row>
    <row r="32" spans="2:3" ht="13.5" thickBot="1">
      <c r="B32" s="24" t="s">
        <v>78</v>
      </c>
      <c r="C32" s="14">
        <v>260</v>
      </c>
    </row>
    <row r="33" spans="2:3" ht="15.75">
      <c r="B33" s="66" t="s">
        <v>66</v>
      </c>
      <c r="C33" s="63">
        <f>C28*C29*(40-10)*C30*C31*C32/3600</f>
        <v>18200</v>
      </c>
    </row>
    <row r="34" spans="2:3" ht="15.75">
      <c r="B34" s="20" t="s">
        <v>67</v>
      </c>
      <c r="C34" s="71">
        <f>IF(C11=0,0,C33/C11)</f>
        <v>4.40784693630419</v>
      </c>
    </row>
    <row r="35" spans="2:3" ht="16.5" thickBot="1">
      <c r="B35" s="24" t="s">
        <v>68</v>
      </c>
      <c r="C35" s="67">
        <f>IF(C12=0,0,C33/C12)</f>
        <v>4.044444444444444</v>
      </c>
    </row>
    <row r="36" spans="2:3" ht="13.5" thickBot="1">
      <c r="B36" s="16"/>
      <c r="C36" s="57"/>
    </row>
    <row r="37" spans="2:3" ht="27.75" customHeight="1" thickBot="1">
      <c r="B37" s="2" t="s">
        <v>52</v>
      </c>
      <c r="C37" s="3"/>
    </row>
    <row r="38" spans="2:3" ht="18" customHeight="1">
      <c r="B38" s="42" t="s">
        <v>74</v>
      </c>
      <c r="C38" s="9">
        <v>2.4</v>
      </c>
    </row>
    <row r="39" spans="2:3" ht="15.75">
      <c r="B39" s="68" t="s">
        <v>53</v>
      </c>
      <c r="C39" s="43">
        <f>C38*C14*C15/3.6</f>
        <v>4725</v>
      </c>
    </row>
    <row r="40" spans="2:4" ht="16.5" customHeight="1">
      <c r="B40" s="10" t="s">
        <v>75</v>
      </c>
      <c r="C40" s="21">
        <v>3100</v>
      </c>
      <c r="D40" t="s">
        <v>72</v>
      </c>
    </row>
    <row r="41" spans="2:3" ht="15.75">
      <c r="B41" s="20" t="s">
        <v>57</v>
      </c>
      <c r="C41" s="43">
        <f>C39*C40/1000</f>
        <v>14647.5</v>
      </c>
    </row>
    <row r="42" spans="2:3" ht="15.75" customHeight="1">
      <c r="B42" s="32" t="s">
        <v>58</v>
      </c>
      <c r="C42" s="43">
        <f>IF(C11=0,0,C41/C11)</f>
        <v>3.5474691208525067</v>
      </c>
    </row>
    <row r="43" spans="2:3" ht="15.75" customHeight="1" thickBot="1">
      <c r="B43" s="33" t="s">
        <v>59</v>
      </c>
      <c r="C43" s="44">
        <f>IF(C12=0,0,C41/C12)</f>
        <v>3.255</v>
      </c>
    </row>
    <row r="44" ht="14.25" customHeight="1" thickBot="1"/>
    <row r="45" spans="2:3" ht="27.75" customHeight="1" thickBot="1">
      <c r="B45" s="2" t="s">
        <v>73</v>
      </c>
      <c r="C45" s="3"/>
    </row>
    <row r="46" spans="2:3" ht="15.75" customHeight="1">
      <c r="B46" s="84" t="s">
        <v>54</v>
      </c>
      <c r="C46" s="85"/>
    </row>
    <row r="47" spans="2:3" ht="44.25" customHeight="1">
      <c r="B47" s="86" t="s">
        <v>56</v>
      </c>
      <c r="C47" s="87"/>
    </row>
    <row r="48" spans="2:3" ht="15.75" customHeight="1">
      <c r="B48" s="32" t="s">
        <v>71</v>
      </c>
      <c r="C48" s="74">
        <v>6.78</v>
      </c>
    </row>
    <row r="49" spans="2:3" ht="15.75" customHeight="1">
      <c r="B49" s="32" t="s">
        <v>79</v>
      </c>
      <c r="C49" s="58">
        <v>200</v>
      </c>
    </row>
    <row r="50" spans="2:3" ht="15.75" customHeight="1">
      <c r="B50" s="20" t="s">
        <v>80</v>
      </c>
      <c r="C50" s="11">
        <v>3500</v>
      </c>
    </row>
    <row r="51" spans="2:3" ht="15.75" customHeight="1">
      <c r="B51" s="20" t="s">
        <v>81</v>
      </c>
      <c r="C51" s="11">
        <v>15</v>
      </c>
    </row>
    <row r="52" spans="2:3" ht="15" customHeight="1" thickBot="1">
      <c r="B52" s="32" t="s">
        <v>82</v>
      </c>
      <c r="C52" s="44">
        <f>C49*C50*C51/1000</f>
        <v>10500</v>
      </c>
    </row>
    <row r="53" spans="2:3" ht="17.25" customHeight="1">
      <c r="B53" s="84" t="s">
        <v>55</v>
      </c>
      <c r="C53" s="85"/>
    </row>
    <row r="54" spans="2:15" ht="15.75" customHeight="1">
      <c r="B54" s="32" t="s">
        <v>84</v>
      </c>
      <c r="C54" s="11">
        <v>2860</v>
      </c>
      <c r="O54" s="16"/>
    </row>
    <row r="55" spans="2:3" ht="15.75" customHeight="1">
      <c r="B55" s="20" t="s">
        <v>85</v>
      </c>
      <c r="C55" s="11">
        <v>629</v>
      </c>
    </row>
    <row r="56" spans="2:3" ht="16.5" customHeight="1">
      <c r="B56" s="20" t="s">
        <v>81</v>
      </c>
      <c r="C56" s="58">
        <v>15</v>
      </c>
    </row>
    <row r="57" spans="2:3" ht="16.5" customHeight="1" thickBot="1">
      <c r="B57" s="33" t="s">
        <v>83</v>
      </c>
      <c r="C57" s="44">
        <f>C54*C55*C56/1000</f>
        <v>26984.1</v>
      </c>
    </row>
    <row r="58" spans="2:3" ht="18" customHeight="1">
      <c r="B58" s="59" t="s">
        <v>60</v>
      </c>
      <c r="C58" s="60">
        <f>C52+C57+F52+F57</f>
        <v>37484.1</v>
      </c>
    </row>
    <row r="59" spans="2:3" ht="16.5" customHeight="1">
      <c r="B59" s="32" t="s">
        <v>61</v>
      </c>
      <c r="C59" s="62">
        <f>IF(C11=0,0,C58/C11)</f>
        <v>9.078251392589005</v>
      </c>
    </row>
    <row r="60" spans="2:3" ht="16.5" customHeight="1" thickBot="1">
      <c r="B60" s="33" t="s">
        <v>62</v>
      </c>
      <c r="C60" s="61">
        <f>IF(C12=0,0,C58/C12)</f>
        <v>8.3298</v>
      </c>
    </row>
    <row r="61" ht="17.25" customHeight="1"/>
    <row r="62" ht="15" customHeight="1"/>
    <row r="63" ht="17.25" customHeight="1"/>
    <row r="64" ht="16.5" customHeight="1"/>
    <row r="65" ht="29.25" customHeight="1"/>
    <row r="66" ht="19.5" customHeight="1"/>
    <row r="67" ht="20.25" customHeight="1"/>
    <row r="68" ht="18.75" customHeight="1"/>
    <row r="69" ht="16.5" customHeight="1"/>
    <row r="70" ht="29.25" customHeight="1"/>
    <row r="71" ht="16.5" customHeight="1"/>
    <row r="72" ht="19.5" customHeight="1"/>
    <row r="73" ht="19.5" customHeight="1"/>
    <row r="74" ht="15" customHeight="1"/>
    <row r="75" ht="15.75" customHeight="1"/>
    <row r="82" ht="12.75" customHeight="1"/>
    <row r="86" ht="12.75" customHeight="1"/>
    <row r="90" ht="12.75" customHeight="1"/>
    <row r="98" ht="12.75" customHeight="1"/>
    <row r="103" ht="12.75">
      <c r="C103" s="1" t="s">
        <v>44</v>
      </c>
    </row>
    <row r="104" ht="13.5" thickBot="1"/>
    <row r="105" spans="2:7" ht="14.25">
      <c r="B105" s="4"/>
      <c r="C105" s="5" t="s">
        <v>26</v>
      </c>
      <c r="D105" s="6"/>
      <c r="E105" s="7"/>
      <c r="F105" s="4"/>
      <c r="G105" s="4"/>
    </row>
    <row r="106" spans="3:8" ht="12.75">
      <c r="C106" s="78" t="s">
        <v>48</v>
      </c>
      <c r="D106" s="80" t="s">
        <v>2</v>
      </c>
      <c r="E106" s="82" t="s">
        <v>3</v>
      </c>
      <c r="H106" s="4"/>
    </row>
    <row r="107" spans="3:5" ht="12.75">
      <c r="C107" s="79"/>
      <c r="D107" s="81"/>
      <c r="E107" s="83"/>
    </row>
    <row r="108" spans="3:5" ht="13.5" thickBot="1">
      <c r="C108" s="12">
        <v>600</v>
      </c>
      <c r="D108" s="13">
        <v>80</v>
      </c>
      <c r="E108" s="14">
        <v>600</v>
      </c>
    </row>
    <row r="109" ht="12.75">
      <c r="C109" s="56" t="s">
        <v>49</v>
      </c>
    </row>
    <row r="110" ht="13.5" thickBot="1"/>
    <row r="111" spans="3:4" ht="12.75">
      <c r="C111" s="15" t="s">
        <v>5</v>
      </c>
      <c r="D111" s="7"/>
    </row>
    <row r="112" spans="3:4" ht="12.75">
      <c r="C112" s="17" t="s">
        <v>6</v>
      </c>
      <c r="D112" s="18">
        <v>0.95</v>
      </c>
    </row>
    <row r="113" spans="3:4" ht="12.75">
      <c r="C113" s="19" t="s">
        <v>7</v>
      </c>
      <c r="D113" s="18">
        <v>0.9</v>
      </c>
    </row>
    <row r="114" spans="3:4" ht="13.5" thickBot="1">
      <c r="C114" s="22" t="s">
        <v>8</v>
      </c>
      <c r="D114" s="23">
        <v>0.85</v>
      </c>
    </row>
    <row r="115" ht="13.5" thickBot="1"/>
    <row r="116" spans="3:7" ht="14.25">
      <c r="C116" s="25" t="s">
        <v>31</v>
      </c>
      <c r="D116" s="26"/>
      <c r="E116" s="27"/>
      <c r="F116" s="28"/>
      <c r="G116" s="26"/>
    </row>
    <row r="117" spans="3:7" ht="14.25">
      <c r="C117" s="29" t="s">
        <v>32</v>
      </c>
      <c r="D117" s="30"/>
      <c r="E117" s="29" t="s">
        <v>33</v>
      </c>
      <c r="F117" s="31"/>
      <c r="G117" s="30"/>
    </row>
    <row r="118" spans="3:7" ht="12.75">
      <c r="C118" s="32" t="s">
        <v>9</v>
      </c>
      <c r="D118" s="21">
        <v>0.9</v>
      </c>
      <c r="E118" s="32" t="s">
        <v>10</v>
      </c>
      <c r="F118" s="16"/>
      <c r="G118" s="21">
        <v>0.15</v>
      </c>
    </row>
    <row r="119" spans="3:7" ht="12.75">
      <c r="C119" s="32" t="s">
        <v>11</v>
      </c>
      <c r="D119" s="21">
        <v>0.55</v>
      </c>
      <c r="E119" s="32" t="s">
        <v>12</v>
      </c>
      <c r="F119" s="16"/>
      <c r="G119" s="21">
        <v>0.3</v>
      </c>
    </row>
    <row r="120" spans="3:7" ht="13.5" thickBot="1">
      <c r="C120" s="33"/>
      <c r="D120" s="14"/>
      <c r="E120" s="33" t="s">
        <v>13</v>
      </c>
      <c r="F120" s="34"/>
      <c r="G120" s="14">
        <v>0.7</v>
      </c>
    </row>
    <row r="121" ht="12.75">
      <c r="G121" s="16"/>
    </row>
    <row r="122" ht="13.5" thickBot="1">
      <c r="H122" s="16"/>
    </row>
    <row r="123" spans="3:4" ht="12.75">
      <c r="C123" s="76" t="s">
        <v>14</v>
      </c>
      <c r="D123" s="77"/>
    </row>
    <row r="124" spans="3:4" ht="12.75">
      <c r="C124" s="17" t="s">
        <v>15</v>
      </c>
      <c r="D124" s="36">
        <v>55</v>
      </c>
    </row>
    <row r="125" spans="2:4" ht="12.75">
      <c r="B125" s="16"/>
      <c r="C125" s="19" t="s">
        <v>16</v>
      </c>
      <c r="D125" s="36">
        <v>60</v>
      </c>
    </row>
    <row r="126" spans="3:4" ht="13.5" thickBot="1">
      <c r="C126" s="22" t="s">
        <v>17</v>
      </c>
      <c r="D126" s="37">
        <v>88</v>
      </c>
    </row>
    <row r="127" spans="2:4" ht="13.5" thickBot="1">
      <c r="B127" s="38"/>
      <c r="C127" s="35"/>
      <c r="D127" s="35"/>
    </row>
    <row r="128" spans="2:4" ht="12.75">
      <c r="B128" s="38"/>
      <c r="C128" s="76" t="s">
        <v>22</v>
      </c>
      <c r="D128" s="77"/>
    </row>
    <row r="129" spans="2:4" ht="13.5" thickBot="1">
      <c r="B129" s="38"/>
      <c r="C129" s="41" t="s">
        <v>23</v>
      </c>
      <c r="D129" s="37">
        <v>45</v>
      </c>
    </row>
    <row r="130" ht="12.75">
      <c r="B130" s="38"/>
    </row>
    <row r="131" ht="12.75">
      <c r="B131" s="16"/>
    </row>
    <row r="132" ht="12.75">
      <c r="B132" s="16"/>
    </row>
    <row r="133" ht="13.5" thickBot="1"/>
    <row r="134" spans="3:6" ht="13.5">
      <c r="C134" s="76" t="s">
        <v>41</v>
      </c>
      <c r="D134" s="88"/>
      <c r="E134" s="88"/>
      <c r="F134" s="77"/>
    </row>
    <row r="135" spans="3:6" ht="12.75">
      <c r="C135" s="47"/>
      <c r="D135" s="48" t="s">
        <v>39</v>
      </c>
      <c r="E135" s="89" t="s">
        <v>40</v>
      </c>
      <c r="F135" s="90"/>
    </row>
    <row r="136" spans="3:6" ht="12.75">
      <c r="C136" s="17" t="s">
        <v>18</v>
      </c>
      <c r="D136" s="45">
        <v>280</v>
      </c>
      <c r="E136" s="91">
        <v>220</v>
      </c>
      <c r="F136" s="92"/>
    </row>
    <row r="137" spans="3:6" ht="12.75">
      <c r="C137" s="32" t="s">
        <v>19</v>
      </c>
      <c r="D137" s="40">
        <v>280</v>
      </c>
      <c r="E137" s="91">
        <v>220</v>
      </c>
      <c r="F137" s="92"/>
    </row>
    <row r="138" spans="3:6" ht="12.75">
      <c r="C138" s="19" t="s">
        <v>20</v>
      </c>
      <c r="D138" s="45">
        <v>600</v>
      </c>
      <c r="E138" s="91">
        <v>480</v>
      </c>
      <c r="F138" s="92"/>
    </row>
    <row r="139" spans="3:6" ht="13.5" thickBot="1">
      <c r="C139" s="22" t="s">
        <v>21</v>
      </c>
      <c r="D139" s="46">
        <v>2300</v>
      </c>
      <c r="E139" s="93">
        <v>1800</v>
      </c>
      <c r="F139" s="94"/>
    </row>
    <row r="142" ht="13.5" thickBot="1"/>
    <row r="143" spans="3:6" ht="12.75">
      <c r="C143" s="76" t="s">
        <v>45</v>
      </c>
      <c r="D143" s="88"/>
      <c r="E143" s="88"/>
      <c r="F143" s="77"/>
    </row>
    <row r="144" spans="3:6" ht="12.75">
      <c r="C144" s="47"/>
      <c r="D144" s="54"/>
      <c r="E144" s="48" t="s">
        <v>39</v>
      </c>
      <c r="F144" s="50" t="s">
        <v>40</v>
      </c>
    </row>
    <row r="145" spans="3:6" ht="14.25">
      <c r="C145" s="17" t="s">
        <v>34</v>
      </c>
      <c r="E145" s="40">
        <v>5</v>
      </c>
      <c r="F145" s="21">
        <v>2.5</v>
      </c>
    </row>
    <row r="146" spans="3:6" ht="14.25">
      <c r="C146" s="19" t="s">
        <v>35</v>
      </c>
      <c r="E146" s="40">
        <v>15</v>
      </c>
      <c r="F146" s="21">
        <v>5</v>
      </c>
    </row>
    <row r="147" spans="3:6" ht="15" thickBot="1">
      <c r="C147" s="22" t="s">
        <v>36</v>
      </c>
      <c r="D147" s="53"/>
      <c r="E147" s="51">
        <v>2.5</v>
      </c>
      <c r="F147" s="14">
        <v>1</v>
      </c>
    </row>
  </sheetData>
  <mergeCells count="15">
    <mergeCell ref="B46:C46"/>
    <mergeCell ref="B53:C53"/>
    <mergeCell ref="B47:C47"/>
    <mergeCell ref="C143:F143"/>
    <mergeCell ref="C134:F134"/>
    <mergeCell ref="E135:F135"/>
    <mergeCell ref="E136:F136"/>
    <mergeCell ref="E139:F139"/>
    <mergeCell ref="E138:F138"/>
    <mergeCell ref="E137:F137"/>
    <mergeCell ref="C128:D128"/>
    <mergeCell ref="C106:C107"/>
    <mergeCell ref="D106:D107"/>
    <mergeCell ref="E106:E107"/>
    <mergeCell ref="C123:D123"/>
  </mergeCells>
  <printOptions/>
  <pageMargins left="0.7874015748031497" right="0.7874015748031497" top="0.3937007874015748" bottom="0.5905511811023623" header="0.31496062992125984" footer="0.5118110236220472"/>
  <pageSetup horizontalDpi="600" verticalDpi="600" orientation="landscape" paperSize="9" scale="54" r:id="rId10"/>
  <drawing r:id="rId9"/>
  <legacyDrawing r:id="rId8"/>
  <oleObjects>
    <oleObject progId="Equation.DSMT4" shapeId="442650" r:id="rId1"/>
    <oleObject progId="Equation.DSMT4" shapeId="278884" r:id="rId2"/>
    <oleObject progId="Equation.DSMT4" shapeId="626627" r:id="rId3"/>
    <oleObject progId="Equation.DSMT4" shapeId="647208" r:id="rId4"/>
    <oleObject progId="Equation.DSMT4" shapeId="696653" r:id="rId5"/>
    <oleObject progId="Equation.DSMT4" shapeId="920350" r:id="rId6"/>
    <oleObject progId="Equation.DSMT4" shapeId="941224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Kubinski</cp:lastModifiedBy>
  <cp:lastPrinted>2008-03-31T10:02:31Z</cp:lastPrinted>
  <dcterms:created xsi:type="dcterms:W3CDTF">2008-03-26T10:24:09Z</dcterms:created>
  <dcterms:modified xsi:type="dcterms:W3CDTF">2008-06-04T21:23:04Z</dcterms:modified>
  <cp:category/>
  <cp:version/>
  <cp:contentType/>
  <cp:contentStatus/>
</cp:coreProperties>
</file>