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4250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<sst xmlns="http://schemas.openxmlformats.org/spreadsheetml/2006/main" count="89" uniqueCount="79">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</sst>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1" xfId="0" applyNumberForma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3" xfId="0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5" xfId="0" applyFill="1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5" xfId="0" applyFill="1" applyBorder="1" applyAlignment="1">
      <alignment/>
    </xf>
    <xf numFmtId="0" fontId="2" fillId="33" borderId="26" xfId="0" applyFont="1" applyFill="1" applyBorder="1" applyAlignment="1">
      <alignment horizontal="left"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33" borderId="18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0" borderId="33" xfId="0" applyFill="1" applyBorder="1" applyAlignment="1">
      <alignment/>
    </xf>
    <xf numFmtId="1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35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/>
    </xf>
    <xf numFmtId="2" fontId="0" fillId="34" borderId="41" xfId="0" applyNumberForma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2" fontId="0" fillId="34" borderId="21" xfId="0" applyNumberFormat="1" applyFill="1" applyBorder="1" applyAlignment="1">
      <alignment horizontal="center"/>
    </xf>
    <xf numFmtId="0" fontId="0" fillId="0" borderId="42" xfId="0" applyBorder="1" applyAlignment="1">
      <alignment/>
    </xf>
    <xf numFmtId="4" fontId="0" fillId="34" borderId="16" xfId="0" applyNumberFormat="1" applyFill="1" applyBorder="1" applyAlignment="1">
      <alignment horizontal="center"/>
    </xf>
    <xf numFmtId="164" fontId="0" fillId="34" borderId="39" xfId="0" applyNumberFormat="1" applyFill="1" applyBorder="1" applyAlignment="1">
      <alignment horizontal="center"/>
    </xf>
    <xf numFmtId="164" fontId="0" fillId="34" borderId="21" xfId="0" applyNumberFormat="1" applyFill="1" applyBorder="1" applyAlignment="1">
      <alignment horizontal="center"/>
    </xf>
    <xf numFmtId="3" fontId="0" fillId="34" borderId="16" xfId="0" applyNumberFormat="1" applyFill="1" applyBorder="1" applyAlignment="1">
      <alignment horizontal="center"/>
    </xf>
    <xf numFmtId="3" fontId="0" fillId="34" borderId="39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43" xfId="0" applyFill="1" applyBorder="1" applyAlignment="1">
      <alignment horizontal="center"/>
    </xf>
    <xf numFmtId="0" fontId="6" fillId="0" borderId="0" xfId="0" applyFont="1" applyAlignment="1">
      <alignment/>
    </xf>
    <xf numFmtId="0" fontId="0" fillId="34" borderId="44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4" borderId="45" xfId="0" applyFill="1" applyBorder="1" applyAlignment="1">
      <alignment/>
    </xf>
    <xf numFmtId="0" fontId="0" fillId="0" borderId="46" xfId="0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33" borderId="35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3" borderId="26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0" fillId="0" borderId="42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33" borderId="28" xfId="0" applyFont="1" applyFill="1" applyBorder="1" applyAlignment="1">
      <alignment horizontal="left" wrapText="1"/>
    </xf>
    <xf numFmtId="0" fontId="0" fillId="34" borderId="43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zoomScalePageLayoutView="0" workbookViewId="0" topLeftCell="A23">
      <selection activeCell="E22" sqref="E22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70</v>
      </c>
    </row>
    <row r="3" spans="2:3" ht="12.75">
      <c r="B3" s="81" t="s">
        <v>74</v>
      </c>
      <c r="C3" s="52"/>
    </row>
    <row r="4" spans="2:3" ht="12.75">
      <c r="B4" s="81" t="s">
        <v>75</v>
      </c>
      <c r="C4" s="81"/>
    </row>
    <row r="5" spans="2:3" ht="12.75">
      <c r="B5" s="81" t="s">
        <v>71</v>
      </c>
      <c r="C5" s="76"/>
    </row>
    <row r="7" spans="2:9" ht="12.75">
      <c r="B7" s="1" t="s">
        <v>0</v>
      </c>
      <c r="C7" s="73"/>
      <c r="I7" s="1" t="s">
        <v>72</v>
      </c>
    </row>
    <row r="8" ht="13.5" thickBot="1"/>
    <row r="9" spans="2:16" ht="25.5" customHeight="1" thickBot="1">
      <c r="B9" s="2" t="s">
        <v>1</v>
      </c>
      <c r="C9" s="3"/>
      <c r="D9" s="4"/>
      <c r="E9" s="4"/>
      <c r="F9" s="4"/>
      <c r="G9" s="4"/>
      <c r="H9" s="4"/>
      <c r="I9" s="5" t="s">
        <v>39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2</v>
      </c>
      <c r="I10" s="88" t="s">
        <v>76</v>
      </c>
      <c r="J10" s="90" t="s">
        <v>3</v>
      </c>
      <c r="K10" s="92" t="s">
        <v>4</v>
      </c>
    </row>
    <row r="11" spans="2:11" ht="14.25">
      <c r="B11" s="10" t="s">
        <v>40</v>
      </c>
      <c r="C11" s="11">
        <v>3840</v>
      </c>
      <c r="I11" s="89"/>
      <c r="J11" s="91"/>
      <c r="K11" s="93"/>
    </row>
    <row r="12" spans="2:11" ht="15" thickBot="1">
      <c r="B12" s="10" t="s">
        <v>41</v>
      </c>
      <c r="C12" s="11">
        <v>4800</v>
      </c>
      <c r="I12" s="12">
        <v>600</v>
      </c>
      <c r="J12" s="13">
        <v>80</v>
      </c>
      <c r="K12" s="14">
        <v>600</v>
      </c>
    </row>
    <row r="13" spans="2:9" ht="14.25">
      <c r="B13" s="10" t="s">
        <v>42</v>
      </c>
      <c r="C13" s="11">
        <v>18200</v>
      </c>
      <c r="I13" s="83" t="s">
        <v>77</v>
      </c>
    </row>
    <row r="14" spans="2:4" ht="16.5" thickBot="1">
      <c r="B14" s="15" t="s">
        <v>43</v>
      </c>
      <c r="C14" s="16">
        <v>16390</v>
      </c>
      <c r="D14" t="s">
        <v>5</v>
      </c>
    </row>
    <row r="15" spans="2:10" ht="13.5" thickBot="1">
      <c r="B15" s="18"/>
      <c r="C15" s="18"/>
      <c r="I15" s="17" t="s">
        <v>6</v>
      </c>
      <c r="J15" s="7"/>
    </row>
    <row r="16" spans="2:10" ht="21" customHeight="1" thickBot="1">
      <c r="B16" s="2" t="s">
        <v>8</v>
      </c>
      <c r="C16" s="3"/>
      <c r="I16" s="19" t="s">
        <v>7</v>
      </c>
      <c r="J16" s="20">
        <v>0.95</v>
      </c>
    </row>
    <row r="17" spans="2:10" ht="12.75">
      <c r="B17" s="22" t="s">
        <v>63</v>
      </c>
      <c r="C17" s="23">
        <v>0.5</v>
      </c>
      <c r="D17" t="s">
        <v>10</v>
      </c>
      <c r="I17" s="21" t="s">
        <v>9</v>
      </c>
      <c r="J17" s="20">
        <v>0.9</v>
      </c>
    </row>
    <row r="18" spans="2:10" ht="16.5" thickBot="1">
      <c r="B18" s="26" t="s">
        <v>64</v>
      </c>
      <c r="C18" s="14">
        <v>280</v>
      </c>
      <c r="I18" s="24" t="s">
        <v>11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62</v>
      </c>
      <c r="C20" s="3"/>
      <c r="I20" s="27" t="s">
        <v>44</v>
      </c>
      <c r="J20" s="28"/>
      <c r="K20" s="29"/>
      <c r="L20" s="30"/>
      <c r="M20" s="28"/>
    </row>
    <row r="21" spans="2:13" ht="14.25" customHeight="1">
      <c r="B21" s="10" t="s">
        <v>12</v>
      </c>
      <c r="C21" s="23">
        <v>0.9</v>
      </c>
      <c r="I21" s="31" t="s">
        <v>45</v>
      </c>
      <c r="J21" s="32"/>
      <c r="K21" s="31" t="s">
        <v>46</v>
      </c>
      <c r="L21" s="33"/>
      <c r="M21" s="32"/>
    </row>
    <row r="22" spans="2:13" ht="16.5" customHeight="1">
      <c r="B22" s="10" t="s">
        <v>47</v>
      </c>
      <c r="C22" s="79">
        <v>5</v>
      </c>
      <c r="I22" s="34" t="s">
        <v>13</v>
      </c>
      <c r="J22" s="23">
        <v>0.9</v>
      </c>
      <c r="K22" s="34" t="s">
        <v>14</v>
      </c>
      <c r="L22" s="18"/>
      <c r="M22" s="23">
        <v>0.15</v>
      </c>
    </row>
    <row r="23" spans="2:13" ht="14.25">
      <c r="B23" s="10" t="s">
        <v>48</v>
      </c>
      <c r="C23" s="80">
        <v>15</v>
      </c>
      <c r="I23" s="34" t="s">
        <v>15</v>
      </c>
      <c r="J23" s="23">
        <v>0.55</v>
      </c>
      <c r="K23" s="34" t="s">
        <v>16</v>
      </c>
      <c r="L23" s="18"/>
      <c r="M23" s="23">
        <v>0.3</v>
      </c>
    </row>
    <row r="24" spans="2:13" ht="13.5" thickBot="1">
      <c r="B24" s="38" t="s">
        <v>65</v>
      </c>
      <c r="C24" s="61">
        <f>(C22+C23)*C21*C11/1000</f>
        <v>69.12</v>
      </c>
      <c r="I24" s="36" t="s">
        <v>78</v>
      </c>
      <c r="J24" s="14">
        <v>1.1</v>
      </c>
      <c r="K24" s="36" t="s">
        <v>17</v>
      </c>
      <c r="L24" s="37"/>
      <c r="M24" s="14">
        <v>0.7</v>
      </c>
    </row>
    <row r="25" spans="2:14" ht="12.75">
      <c r="B25" s="39" t="s">
        <v>69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61</v>
      </c>
      <c r="C27" s="3"/>
      <c r="I27" s="86" t="s">
        <v>18</v>
      </c>
      <c r="J27" s="87"/>
    </row>
    <row r="28" spans="2:10" ht="17.25" customHeight="1">
      <c r="B28" s="10" t="s">
        <v>12</v>
      </c>
      <c r="C28" s="23">
        <v>0.9</v>
      </c>
      <c r="I28" s="19" t="s">
        <v>19</v>
      </c>
      <c r="J28" s="42">
        <v>55</v>
      </c>
    </row>
    <row r="29" spans="2:15" ht="15.75" customHeight="1">
      <c r="B29" s="10" t="s">
        <v>49</v>
      </c>
      <c r="C29" s="80">
        <v>2.5</v>
      </c>
      <c r="H29" s="18"/>
      <c r="I29" s="21" t="s">
        <v>20</v>
      </c>
      <c r="J29" s="42">
        <v>60</v>
      </c>
      <c r="O29" s="18"/>
    </row>
    <row r="30" spans="2:10" ht="15.75" customHeight="1" thickBot="1">
      <c r="B30" s="43" t="s">
        <v>66</v>
      </c>
      <c r="C30" s="61">
        <f>C11*C28*C29/1000</f>
        <v>8.64</v>
      </c>
      <c r="I30" s="24" t="s">
        <v>21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59</v>
      </c>
      <c r="C32" s="46"/>
      <c r="G32" s="47"/>
      <c r="H32" s="45"/>
      <c r="I32" s="86" t="s">
        <v>29</v>
      </c>
      <c r="J32" s="87"/>
      <c r="O32" s="45"/>
    </row>
    <row r="33" spans="2:15" ht="28.5" customHeight="1" thickBot="1">
      <c r="B33" s="48"/>
      <c r="C33" s="82" t="s">
        <v>76</v>
      </c>
      <c r="D33" s="49" t="s">
        <v>22</v>
      </c>
      <c r="E33" s="49" t="s">
        <v>22</v>
      </c>
      <c r="F33" s="49" t="s">
        <v>22</v>
      </c>
      <c r="G33" s="9" t="s">
        <v>23</v>
      </c>
      <c r="H33" s="45"/>
      <c r="I33" s="59" t="s">
        <v>30</v>
      </c>
      <c r="J33" s="44">
        <v>45</v>
      </c>
      <c r="O33" s="45"/>
    </row>
    <row r="34" spans="2:15" ht="17.25" customHeight="1">
      <c r="B34" s="50" t="s">
        <v>50</v>
      </c>
      <c r="C34" s="51">
        <v>900</v>
      </c>
      <c r="D34" s="51">
        <v>900</v>
      </c>
      <c r="E34" s="51">
        <v>0</v>
      </c>
      <c r="F34" s="51">
        <v>0</v>
      </c>
      <c r="G34" s="23">
        <v>0</v>
      </c>
      <c r="H34" s="45"/>
      <c r="O34" s="45"/>
    </row>
    <row r="35" spans="2:15" ht="16.5" customHeight="1">
      <c r="B35" s="34" t="s">
        <v>51</v>
      </c>
      <c r="C35" s="52">
        <v>600</v>
      </c>
      <c r="D35" s="52">
        <v>80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27</v>
      </c>
      <c r="C36" s="53">
        <v>0.135</v>
      </c>
      <c r="D36" s="54">
        <v>0.135</v>
      </c>
      <c r="E36" s="54">
        <v>0.55</v>
      </c>
      <c r="F36" s="54">
        <v>0.55</v>
      </c>
      <c r="G36" s="55">
        <v>0.55</v>
      </c>
      <c r="H36" s="18"/>
      <c r="O36" s="18"/>
    </row>
    <row r="37" spans="2:7" ht="16.5" customHeight="1" thickBot="1">
      <c r="B37" s="10" t="s">
        <v>12</v>
      </c>
      <c r="C37" s="56">
        <v>0.9</v>
      </c>
      <c r="D37" s="57"/>
      <c r="E37" s="40"/>
      <c r="F37" s="40"/>
      <c r="G37" s="40"/>
    </row>
    <row r="38" spans="2:12" ht="33" customHeight="1" thickBot="1">
      <c r="B38" s="38" t="s">
        <v>67</v>
      </c>
      <c r="C38" s="58">
        <f>((C34*C35*C36)+(D34*D35*D36)+(E34*E35*E36)+(F34*F35*F36)+(G34*G35*G36))*C37/1000</f>
        <v>74.358</v>
      </c>
      <c r="D38" s="34"/>
      <c r="E38" s="18"/>
      <c r="F38" s="18"/>
      <c r="G38" s="18"/>
      <c r="I38" s="86" t="s">
        <v>68</v>
      </c>
      <c r="J38" s="94"/>
      <c r="K38" s="94"/>
      <c r="L38" s="87"/>
    </row>
    <row r="39" spans="2:12" ht="15" customHeight="1">
      <c r="B39" s="39" t="s">
        <v>58</v>
      </c>
      <c r="I39" s="71"/>
      <c r="J39" s="72" t="s">
        <v>56</v>
      </c>
      <c r="K39" s="95" t="s">
        <v>57</v>
      </c>
      <c r="L39" s="96"/>
    </row>
    <row r="40" spans="2:12" ht="13.5" thickBot="1">
      <c r="B40" s="41"/>
      <c r="I40" s="19" t="s">
        <v>24</v>
      </c>
      <c r="J40" s="69">
        <v>280</v>
      </c>
      <c r="K40" s="84">
        <v>220</v>
      </c>
      <c r="L40" s="85"/>
    </row>
    <row r="41" spans="2:12" ht="36" customHeight="1" thickBot="1">
      <c r="B41" s="60" t="s">
        <v>60</v>
      </c>
      <c r="C41" s="3"/>
      <c r="I41" s="34" t="s">
        <v>25</v>
      </c>
      <c r="J41" s="53">
        <v>280</v>
      </c>
      <c r="K41" s="84">
        <v>220</v>
      </c>
      <c r="L41" s="85"/>
    </row>
    <row r="42" spans="2:12" ht="16.5" customHeight="1">
      <c r="B42" s="10" t="s">
        <v>31</v>
      </c>
      <c r="C42" s="35">
        <v>1.2</v>
      </c>
      <c r="I42" s="21" t="s">
        <v>26</v>
      </c>
      <c r="J42" s="69">
        <v>600</v>
      </c>
      <c r="K42" s="84">
        <v>480</v>
      </c>
      <c r="L42" s="85"/>
    </row>
    <row r="43" spans="2:12" ht="17.25" customHeight="1" thickBot="1">
      <c r="B43" s="10" t="s">
        <v>32</v>
      </c>
      <c r="C43" s="35">
        <v>45</v>
      </c>
      <c r="I43" s="24" t="s">
        <v>28</v>
      </c>
      <c r="J43" s="70">
        <v>2300</v>
      </c>
      <c r="K43" s="97">
        <v>1800</v>
      </c>
      <c r="L43" s="98"/>
    </row>
    <row r="44" spans="2:3" ht="15" customHeight="1">
      <c r="B44" s="10" t="s">
        <v>33</v>
      </c>
      <c r="C44" s="55">
        <v>55</v>
      </c>
    </row>
    <row r="45" spans="2:3" ht="17.25" customHeight="1" thickBot="1">
      <c r="B45" s="38" t="s">
        <v>34</v>
      </c>
      <c r="C45" s="61">
        <f>C14*C17*C42*(C44-C43)/3.6/1000</f>
        <v>27.316666666666663</v>
      </c>
    </row>
    <row r="46" ht="16.5" customHeight="1" thickBot="1">
      <c r="B46" s="41"/>
    </row>
    <row r="47" spans="2:12" ht="29.25" customHeight="1" thickBot="1">
      <c r="B47" s="2" t="s">
        <v>35</v>
      </c>
      <c r="C47" s="3"/>
      <c r="I47" s="86" t="s">
        <v>73</v>
      </c>
      <c r="J47" s="94"/>
      <c r="K47" s="94"/>
      <c r="L47" s="87"/>
    </row>
    <row r="48" spans="2:12" ht="19.5" customHeight="1">
      <c r="B48" s="62" t="s">
        <v>36</v>
      </c>
      <c r="C48" s="63">
        <f>C24+C38+C30+C45</f>
        <v>179.43466666666666</v>
      </c>
      <c r="I48" s="71"/>
      <c r="J48" s="78"/>
      <c r="K48" s="72" t="s">
        <v>56</v>
      </c>
      <c r="L48" s="74" t="s">
        <v>57</v>
      </c>
    </row>
    <row r="49" spans="2:12" ht="20.25" customHeight="1">
      <c r="B49" s="22" t="s">
        <v>52</v>
      </c>
      <c r="C49" s="64">
        <f>IF(C11=0,0,C48/C11*1000)</f>
        <v>46.727777777777774</v>
      </c>
      <c r="I49" s="19" t="s">
        <v>47</v>
      </c>
      <c r="K49" s="53">
        <v>5</v>
      </c>
      <c r="L49" s="23">
        <v>2.5</v>
      </c>
    </row>
    <row r="50" spans="2:12" ht="18.75" customHeight="1" thickBot="1">
      <c r="B50" s="26" t="s">
        <v>53</v>
      </c>
      <c r="C50" s="65">
        <f>IF(C12=0,0,C48/C12*1000)</f>
        <v>37.38222222222222</v>
      </c>
      <c r="I50" s="21" t="s">
        <v>48</v>
      </c>
      <c r="K50" s="53">
        <v>15</v>
      </c>
      <c r="L50" s="23">
        <v>5</v>
      </c>
    </row>
    <row r="51" spans="9:12" ht="16.5" customHeight="1" thickBot="1">
      <c r="I51" s="24" t="s">
        <v>49</v>
      </c>
      <c r="J51" s="77"/>
      <c r="K51" s="75">
        <v>2.5</v>
      </c>
      <c r="L51" s="14">
        <v>1</v>
      </c>
    </row>
    <row r="52" spans="2:3" ht="29.25" customHeight="1" thickBot="1">
      <c r="B52" s="2" t="s">
        <v>37</v>
      </c>
      <c r="C52" s="3"/>
    </row>
    <row r="53" spans="2:3" ht="16.5" customHeight="1">
      <c r="B53" s="62" t="s">
        <v>38</v>
      </c>
      <c r="C53" s="66">
        <f>C48*C18</f>
        <v>50241.706666666665</v>
      </c>
    </row>
    <row r="54" spans="2:3" ht="19.5" customHeight="1">
      <c r="B54" s="22" t="s">
        <v>54</v>
      </c>
      <c r="C54" s="67">
        <f>IF(C11=0,0,C53/C11)</f>
        <v>13.083777777777778</v>
      </c>
    </row>
    <row r="55" spans="2:3" ht="19.5" customHeight="1" thickBot="1">
      <c r="B55" s="26" t="s">
        <v>55</v>
      </c>
      <c r="C55" s="68">
        <f>IF(C12=0,0,C53/C12)</f>
        <v>10.467022222222221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sheetProtection/>
  <mergeCells count="12">
    <mergeCell ref="I47:L47"/>
    <mergeCell ref="I38:L38"/>
    <mergeCell ref="K39:L39"/>
    <mergeCell ref="K40:L40"/>
    <mergeCell ref="K43:L43"/>
    <mergeCell ref="K42:L42"/>
    <mergeCell ref="K41:L41"/>
    <mergeCell ref="I32:J32"/>
    <mergeCell ref="I10:I11"/>
    <mergeCell ref="J10:J11"/>
    <mergeCell ref="K10:K11"/>
    <mergeCell ref="I27:J2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 </cp:lastModifiedBy>
  <cp:lastPrinted>2008-05-07T15:31:47Z</cp:lastPrinted>
  <dcterms:created xsi:type="dcterms:W3CDTF">2008-03-26T10:24:09Z</dcterms:created>
  <dcterms:modified xsi:type="dcterms:W3CDTF">2008-06-05T17:12:40Z</dcterms:modified>
  <cp:category/>
  <cp:version/>
  <cp:contentType/>
  <cp:contentStatus/>
</cp:coreProperties>
</file>